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butu\Downloads\"/>
    </mc:Choice>
  </mc:AlternateContent>
  <bookViews>
    <workbookView xWindow="0" yWindow="0" windowWidth="20490" windowHeight="7665" activeTab="1"/>
  </bookViews>
  <sheets>
    <sheet name=" Income Chart 2015" sheetId="4" r:id="rId1"/>
    <sheet name="Expenditure Chart 2015" sheetId="7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7" l="1"/>
  <c r="F61" i="7" l="1"/>
  <c r="H59" i="7" l="1"/>
  <c r="L59" i="7" s="1"/>
  <c r="H55" i="7"/>
  <c r="L55" i="7" s="1"/>
  <c r="H51" i="7"/>
  <c r="L51" i="7" s="1"/>
  <c r="H47" i="7"/>
  <c r="L47" i="7" s="1"/>
  <c r="H42" i="7"/>
  <c r="L42" i="7" s="1"/>
  <c r="H58" i="7"/>
  <c r="L58" i="7" s="1"/>
  <c r="H54" i="7"/>
  <c r="L54" i="7" s="1"/>
  <c r="H50" i="7"/>
  <c r="L50" i="7" s="1"/>
  <c r="H46" i="7"/>
  <c r="L46" i="7" s="1"/>
  <c r="H57" i="7"/>
  <c r="L57" i="7" s="1"/>
  <c r="H53" i="7"/>
  <c r="L53" i="7" s="1"/>
  <c r="H49" i="7"/>
  <c r="L49" i="7" s="1"/>
  <c r="H45" i="7"/>
  <c r="L45" i="7" s="1"/>
  <c r="H43" i="7"/>
  <c r="L43" i="7" s="1"/>
  <c r="H41" i="7"/>
  <c r="L41" i="7" s="1"/>
  <c r="H60" i="7"/>
  <c r="L60" i="7" s="1"/>
  <c r="H56" i="7"/>
  <c r="L56" i="7" s="1"/>
  <c r="H52" i="7"/>
  <c r="L52" i="7" s="1"/>
  <c r="H48" i="7"/>
  <c r="L48" i="7" s="1"/>
  <c r="H44" i="7"/>
  <c r="L44" i="7" s="1"/>
  <c r="H40" i="7"/>
  <c r="F45" i="4"/>
  <c r="G44" i="4" l="1"/>
  <c r="J44" i="4" s="1"/>
  <c r="G40" i="4"/>
  <c r="J40" i="4" s="1"/>
  <c r="G43" i="4"/>
  <c r="J43" i="4" s="1"/>
  <c r="G39" i="4"/>
  <c r="G42" i="4"/>
  <c r="G41" i="4"/>
  <c r="L40" i="7"/>
  <c r="J39" i="4"/>
  <c r="J42" i="4"/>
  <c r="J41" i="4"/>
  <c r="G45" i="4"/>
</calcChain>
</file>

<file path=xl/sharedStrings.xml><?xml version="1.0" encoding="utf-8"?>
<sst xmlns="http://schemas.openxmlformats.org/spreadsheetml/2006/main" count="56" uniqueCount="29">
  <si>
    <t xml:space="preserve">Trust Africa </t>
  </si>
  <si>
    <t>Professional fees</t>
  </si>
  <si>
    <t>Rent</t>
  </si>
  <si>
    <t>Insurance</t>
  </si>
  <si>
    <t>Security</t>
  </si>
  <si>
    <t>Bank charges</t>
  </si>
  <si>
    <t>Capital expenditure</t>
  </si>
  <si>
    <t>Case studies and research</t>
  </si>
  <si>
    <t>Policy and partnership</t>
  </si>
  <si>
    <t>Communications and postage</t>
  </si>
  <si>
    <t>Advocacy</t>
  </si>
  <si>
    <t>Printing and publication</t>
  </si>
  <si>
    <t>Travelling and accommodation</t>
  </si>
  <si>
    <t>Open Society International</t>
  </si>
  <si>
    <t>United Nations Development Programme</t>
  </si>
  <si>
    <t>Staff costs</t>
  </si>
  <si>
    <t>Public interest litigation consultancies and legal fees</t>
  </si>
  <si>
    <t xml:space="preserve">Monitoring and Evaluation </t>
  </si>
  <si>
    <t xml:space="preserve">Salaries and wages </t>
  </si>
  <si>
    <t>Audit fees</t>
  </si>
  <si>
    <t>Internet set up and maintenance</t>
  </si>
  <si>
    <t>Office expenses &amp;Maintaince</t>
  </si>
  <si>
    <t>Donations</t>
  </si>
  <si>
    <t>Depreciation on property and equipment</t>
  </si>
  <si>
    <t>Embassy of the Republic of Netherlands</t>
  </si>
  <si>
    <t xml:space="preserve">Department for International Development </t>
  </si>
  <si>
    <t>Canadian International Development Agency</t>
  </si>
  <si>
    <t xml:space="preserve"> Income Chart:  2015   </t>
  </si>
  <si>
    <t xml:space="preserve"> Expenditure Chart: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</si>
</sst>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  <charset val="204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164" fontId="2" fillId="0" borderId="0" applyFont="0" applyFill="0" applyBorder="0" applyAlignment="0" applyProtection="0"/>
  </cellStyleXfs>
  <cellXfs count="15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1" fontId="0" fillId="0" borderId="0" xfId="0" applyNumberFormat="1"/>
    <xf numFmtId="9" fontId="0" fillId="0" borderId="0" xfId="0" applyNumberFormat="1"/>
    <xf numFmtId="0" fontId="5" fillId="0" borderId="0" xfId="0" applyFont="1"/>
    <xf numFmtId="0" fontId="6" fillId="0" borderId="0" xfId="0" applyFont="1"/>
    <xf numFmtId="164" fontId="0" fillId="0" borderId="0" xfId="1" applyFont="1"/>
    <xf numFmtId="164" fontId="0" fillId="2" borderId="0" xfId="1" applyFont="1" applyFill="1"/>
    <xf numFmtId="164" fontId="7" fillId="2" borderId="0" xfId="1" applyFont="1" applyFill="1"/>
    <xf numFmtId="164" fontId="8" fillId="2" borderId="0" xfId="1" applyFont="1" applyFill="1"/>
    <xf numFmtId="164" fontId="9" fillId="2" borderId="0" xfId="1" applyFont="1" applyFill="1"/>
    <xf numFmtId="164" fontId="9" fillId="0" borderId="0" xfId="1" applyFont="1"/>
    <xf numFmtId="164" fontId="10" fillId="2" borderId="0" xfId="1" applyFont="1" applyFill="1"/>
    <xf numFmtId="0" fontId="0" fillId="2" borderId="0" xfId="0" applyFill="1"/>
  </cellXfs>
  <cellStyles count="5">
    <cellStyle name="Comma" xfId="1" builtinId="3"/>
    <cellStyle name="Comma 12" xfId="4"/>
    <cellStyle name="Legal 8½ x 14 in 2 2" xfId="3"/>
    <cellStyle name="Normal" xfId="0" builtinId="0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2656147271532E-4"/>
          <c:y val="7.077804379190665E-2"/>
          <c:w val="0.99252610130474572"/>
          <c:h val="0.92922197999849732"/>
        </c:manualLayout>
      </c:layout>
      <c:pie3DChart>
        <c:varyColors val="1"/>
        <c:ser>
          <c:idx val="0"/>
          <c:order val="0"/>
          <c:dLbls>
            <c:dLbl>
              <c:idx val="2"/>
              <c:layout>
                <c:manualLayout>
                  <c:x val="0.17311164032265325"/>
                  <c:y val="-0.237118544682686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91-4DB5-B06C-53445DC8F44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 Income Chart 2015'!$I$39:$I$44</c:f>
              <c:strCache>
                <c:ptCount val="6"/>
                <c:pt idx="0">
                  <c:v>Open Society International</c:v>
                </c:pt>
                <c:pt idx="1">
                  <c:v>United Nations Development Programme</c:v>
                </c:pt>
                <c:pt idx="2">
                  <c:v>Embassy of the Republic of Netherlands</c:v>
                </c:pt>
                <c:pt idx="3">
                  <c:v>Department for International Development </c:v>
                </c:pt>
                <c:pt idx="4">
                  <c:v>Trust Africa </c:v>
                </c:pt>
                <c:pt idx="5">
                  <c:v>Canadian International Development Agency</c:v>
                </c:pt>
              </c:strCache>
            </c:strRef>
          </c:cat>
          <c:val>
            <c:numRef>
              <c:f>' Income Chart 2015'!$J$39:$J$44</c:f>
              <c:numCache>
                <c:formatCode>0%</c:formatCode>
                <c:ptCount val="6"/>
                <c:pt idx="0">
                  <c:v>0.25056786547803261</c:v>
                </c:pt>
                <c:pt idx="1">
                  <c:v>3.593649724092443E-5</c:v>
                </c:pt>
                <c:pt idx="2">
                  <c:v>0.6692086721948507</c:v>
                </c:pt>
                <c:pt idx="3">
                  <c:v>7.5601302423567666E-3</c:v>
                </c:pt>
                <c:pt idx="4">
                  <c:v>1.2963059055273434E-2</c:v>
                </c:pt>
                <c:pt idx="5">
                  <c:v>5.9664336532245427E-2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91-4DB5-B06C-53445DC8F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5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2833023497819709E-4"/>
          <c:y val="2.367422445688265E-3"/>
          <c:w val="0.79788675452235969"/>
          <c:h val="0.99763257755431178"/>
        </c:manualLayout>
      </c:layout>
      <c:pie3DChart>
        <c:varyColors val="1"/>
        <c:ser>
          <c:idx val="0"/>
          <c:order val="0"/>
          <c:explosion val="1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44F-4052-AA04-E5F0EFE22ED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'Expenditure Chart 2015'!$K$40:$LH$64</c:f>
              <c:multiLvlStrCache>
                <c:ptCount val="21"/>
                <c:lvl>
                  <c:pt idx="0">
                    <c:v>22%</c:v>
                  </c:pt>
                  <c:pt idx="1">
                    <c:v>2%</c:v>
                  </c:pt>
                  <c:pt idx="2">
                    <c:v>7%</c:v>
                  </c:pt>
                  <c:pt idx="3">
                    <c:v>2%</c:v>
                  </c:pt>
                  <c:pt idx="4">
                    <c:v>5%</c:v>
                  </c:pt>
                  <c:pt idx="5">
                    <c:v>9%</c:v>
                  </c:pt>
                  <c:pt idx="6">
                    <c:v>8%</c:v>
                  </c:pt>
                  <c:pt idx="7">
                    <c:v>3%</c:v>
                  </c:pt>
                  <c:pt idx="8">
                    <c:v>24%</c:v>
                  </c:pt>
                  <c:pt idx="9">
                    <c:v>8%</c:v>
                  </c:pt>
                  <c:pt idx="10">
                    <c:v>0%</c:v>
                  </c:pt>
                  <c:pt idx="11">
                    <c:v>4%</c:v>
                  </c:pt>
                  <c:pt idx="12">
                    <c:v>0%</c:v>
                  </c:pt>
                  <c:pt idx="13">
                    <c:v>2%</c:v>
                  </c:pt>
                  <c:pt idx="14">
                    <c:v>0%</c:v>
                  </c:pt>
                  <c:pt idx="15">
                    <c:v>1%</c:v>
                  </c:pt>
                  <c:pt idx="16">
                    <c:v>1%</c:v>
                  </c:pt>
                  <c:pt idx="17">
                    <c:v>1%</c:v>
                  </c:pt>
                  <c:pt idx="18">
                    <c:v>0%</c:v>
                  </c:pt>
                  <c:pt idx="19">
                    <c:v>1%</c:v>
                  </c:pt>
                  <c:pt idx="20">
                    <c:v>0%</c:v>
                  </c:pt>
                </c:lvl>
                <c:lvl>
                  <c:pt idx="0">
                    <c:v>Case studies and research</c:v>
                  </c:pt>
                  <c:pt idx="1">
                    <c:v>Public interest litigation consultancies and legal fees</c:v>
                  </c:pt>
                  <c:pt idx="2">
                    <c:v>Policy and partnership</c:v>
                  </c:pt>
                  <c:pt idx="3">
                    <c:v>Communications and postage</c:v>
                  </c:pt>
                  <c:pt idx="4">
                    <c:v>Advocacy</c:v>
                  </c:pt>
                  <c:pt idx="5">
                    <c:v>Printing and publication</c:v>
                  </c:pt>
                  <c:pt idx="6">
                    <c:v>Travelling and accommodation</c:v>
                  </c:pt>
                  <c:pt idx="7">
                    <c:v>Monitoring and Evaluation </c:v>
                  </c:pt>
                  <c:pt idx="8">
                    <c:v>Salaries and wages </c:v>
                  </c:pt>
                  <c:pt idx="9">
                    <c:v>Staff costs</c:v>
                  </c:pt>
                  <c:pt idx="10">
                    <c:v>Professional fees</c:v>
                  </c:pt>
                  <c:pt idx="11">
                    <c:v>Rent</c:v>
                  </c:pt>
                  <c:pt idx="12">
                    <c:v>Insurance</c:v>
                  </c:pt>
                  <c:pt idx="13">
                    <c:v>Security</c:v>
                  </c:pt>
                  <c:pt idx="14">
                    <c:v>Bank charges</c:v>
                  </c:pt>
                  <c:pt idx="15">
                    <c:v>Audit fees</c:v>
                  </c:pt>
                  <c:pt idx="16">
                    <c:v>Internet set up and maintenance</c:v>
                  </c:pt>
                  <c:pt idx="17">
                    <c:v>Office expenses &amp;Maintaince</c:v>
                  </c:pt>
                  <c:pt idx="18">
                    <c:v>Donations</c:v>
                  </c:pt>
                  <c:pt idx="19">
                    <c:v>Depreciation on property and equipment</c:v>
                  </c:pt>
                  <c:pt idx="20">
                    <c:v>Capital expenditure</c:v>
                  </c:pt>
                </c:lvl>
              </c:multiLvlStrCache>
            </c:multiLvlStrRef>
          </c:cat>
          <c:val>
            <c:numRef>
              <c:f>'Expenditure Chart 2015'!$L$40:$L$64</c:f>
              <c:numCache>
                <c:formatCode>0%</c:formatCode>
                <c:ptCount val="25"/>
                <c:pt idx="0">
                  <c:v>0.21663023094241848</c:v>
                </c:pt>
                <c:pt idx="1">
                  <c:v>1.9417150299756748E-2</c:v>
                </c:pt>
                <c:pt idx="2">
                  <c:v>7.1891746865889256E-2</c:v>
                </c:pt>
                <c:pt idx="3">
                  <c:v>2.1418822483294127E-2</c:v>
                </c:pt>
                <c:pt idx="4">
                  <c:v>4.6043596918446082E-2</c:v>
                </c:pt>
                <c:pt idx="5">
                  <c:v>9.1444845513109593E-2</c:v>
                </c:pt>
                <c:pt idx="6">
                  <c:v>8.2465420161507041E-2</c:v>
                </c:pt>
                <c:pt idx="7">
                  <c:v>2.9495262920534424E-2</c:v>
                </c:pt>
                <c:pt idx="8">
                  <c:v>0.24063938529116946</c:v>
                </c:pt>
                <c:pt idx="9">
                  <c:v>7.8397359215321635E-2</c:v>
                </c:pt>
                <c:pt idx="10">
                  <c:v>2.0524587366511173E-3</c:v>
                </c:pt>
                <c:pt idx="11">
                  <c:v>4.1523317992892196E-2</c:v>
                </c:pt>
                <c:pt idx="12">
                  <c:v>4.5329175220573258E-4</c:v>
                </c:pt>
                <c:pt idx="13">
                  <c:v>2.2231015551132768E-2</c:v>
                </c:pt>
                <c:pt idx="14">
                  <c:v>2.5926680469000761E-3</c:v>
                </c:pt>
                <c:pt idx="15">
                  <c:v>7.7697912295395487E-3</c:v>
                </c:pt>
                <c:pt idx="16">
                  <c:v>6.4451618407832855E-3</c:v>
                </c:pt>
                <c:pt idx="17">
                  <c:v>7.5586497625801195E-3</c:v>
                </c:pt>
                <c:pt idx="18">
                  <c:v>1.0829144168223637E-3</c:v>
                </c:pt>
                <c:pt idx="19">
                  <c:v>7.6242224578718289E-3</c:v>
                </c:pt>
                <c:pt idx="20">
                  <c:v>2.8226876011740692E-3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4F-4052-AA04-E5F0EFE22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</xdr:row>
      <xdr:rowOff>152400</xdr:rowOff>
    </xdr:from>
    <xdr:to>
      <xdr:col>7</xdr:col>
      <xdr:colOff>200026</xdr:colOff>
      <xdr:row>37</xdr:row>
      <xdr:rowOff>114301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0.02882</cdr:x>
      <cdr:y>0.8908</cdr:y>
    </cdr:from>
    <cdr:to>
      <cdr:x>0.18247</cdr:x>
      <cdr:y>0.97354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60756" y="6134571"/>
          <a:ext cx="1390341" cy="56979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baseline="0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2</xdr:row>
      <xdr:rowOff>95250</xdr:rowOff>
    </xdr:from>
    <xdr:to>
      <xdr:col>17</xdr:col>
      <xdr:colOff>0</xdr:colOff>
      <xdr:row>35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0.0042</cdr:x>
      <cdr:y>0.90743</cdr:y>
    </cdr:from>
    <cdr:to>
      <cdr:x>0.15785</cdr:x>
      <cdr:y>0.99017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492" y="5739106"/>
          <a:ext cx="1628893" cy="52329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baseline="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45"/>
  <sheetViews>
    <sheetView topLeftCell="A31" workbookViewId="0">
      <selection activeCell="A39" sqref="A39:XFD45"/>
    </sheetView>
  </sheetViews>
  <sheetFormatPr defaultRowHeight="15"/>
  <cols>
    <col min="4" max="4" width="42.42578125" customWidth="1"/>
    <col min="5" max="6" width="14.28515625" bestFit="1" customWidth="1"/>
    <col min="9" max="9" width="25.7109375" customWidth="1"/>
  </cols>
  <sheetData>
    <row r="1" spans="4:4">
      <c r="D1" s="5" t="s">
        <v>27</v>
      </c>
    </row>
    <row r="2" spans="4:4">
      <c r="D2" s="5"/>
    </row>
    <row r="39" spans="4:10" hidden="1">
      <c r="D39" t="s">
        <v>13</v>
      </c>
      <c r="E39" s="7">
        <v>15109446</v>
      </c>
      <c r="G39" s="3">
        <f>E39/F45*100</f>
        <v>25.056786547803263</v>
      </c>
      <c r="I39" t="s">
        <v>13</v>
      </c>
      <c r="J39" s="4">
        <f>G39%</f>
        <v>0.25056786547803261</v>
      </c>
    </row>
    <row r="40" spans="4:10" hidden="1">
      <c r="D40" t="s">
        <v>14</v>
      </c>
      <c r="E40" s="7">
        <v>2167</v>
      </c>
      <c r="G40" s="3">
        <f>E40/F45*100</f>
        <v>3.5936497240924431E-3</v>
      </c>
      <c r="I40" t="s">
        <v>14</v>
      </c>
      <c r="J40" s="4">
        <f t="shared" ref="J40:J44" si="0">G40%</f>
        <v>3.593649724092443E-5</v>
      </c>
    </row>
    <row r="41" spans="4:10" hidden="1">
      <c r="D41" t="s">
        <v>24</v>
      </c>
      <c r="E41" s="7">
        <v>40353827</v>
      </c>
      <c r="G41" s="3">
        <f>E41/F45*100</f>
        <v>66.920867219485075</v>
      </c>
      <c r="I41" t="s">
        <v>24</v>
      </c>
      <c r="J41" s="4">
        <f t="shared" si="0"/>
        <v>0.6692086721948507</v>
      </c>
    </row>
    <row r="42" spans="4:10" hidden="1">
      <c r="D42" t="s">
        <v>25</v>
      </c>
      <c r="E42" s="7">
        <v>455882</v>
      </c>
      <c r="G42" s="3">
        <f>E42/F45*100</f>
        <v>0.75601302423567662</v>
      </c>
      <c r="I42" t="s">
        <v>25</v>
      </c>
      <c r="J42" s="4">
        <f t="shared" si="0"/>
        <v>7.5601302423567666E-3</v>
      </c>
    </row>
    <row r="43" spans="4:10" hidden="1">
      <c r="D43" t="s">
        <v>0</v>
      </c>
      <c r="E43" s="7">
        <v>781683</v>
      </c>
      <c r="G43" s="3">
        <f>E43/F45*100</f>
        <v>1.2963059055273434</v>
      </c>
      <c r="I43" t="s">
        <v>0</v>
      </c>
      <c r="J43" s="4">
        <f t="shared" si="0"/>
        <v>1.2963059055273434E-2</v>
      </c>
    </row>
    <row r="44" spans="4:10" hidden="1">
      <c r="D44" t="s">
        <v>26</v>
      </c>
      <c r="E44" s="7">
        <v>3597808</v>
      </c>
      <c r="G44" s="3">
        <f>E44/F45*100</f>
        <v>5.9664336532245423</v>
      </c>
      <c r="I44" t="s">
        <v>26</v>
      </c>
      <c r="J44" s="4">
        <f t="shared" si="0"/>
        <v>5.9664336532245427E-2</v>
      </c>
    </row>
    <row r="45" spans="4:10" hidden="1">
      <c r="F45" s="2">
        <f>SUM(E39:E44)</f>
        <v>60300813</v>
      </c>
      <c r="G45" s="3">
        <f>F45/F45%</f>
        <v>100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T78"/>
  <sheetViews>
    <sheetView tabSelected="1" workbookViewId="0">
      <selection activeCell="E66" sqref="E66"/>
    </sheetView>
  </sheetViews>
  <sheetFormatPr defaultRowHeight="15"/>
  <cols>
    <col min="5" max="5" width="23.28515625" customWidth="1"/>
    <col min="6" max="6" width="14.28515625" bestFit="1" customWidth="1"/>
    <col min="7" max="7" width="14" customWidth="1"/>
    <col min="11" max="11" width="10.85546875" customWidth="1"/>
    <col min="18" max="18" width="14.28515625" bestFit="1" customWidth="1"/>
    <col min="20" max="20" width="14.28515625" bestFit="1" customWidth="1"/>
  </cols>
  <sheetData>
    <row r="2" spans="5:8" ht="15.75">
      <c r="E2" s="6" t="s">
        <v>28</v>
      </c>
      <c r="F2" s="5"/>
      <c r="G2" s="5"/>
      <c r="H2" s="6"/>
    </row>
    <row r="39" spans="4:20" hidden="1"/>
    <row r="40" spans="4:20" hidden="1">
      <c r="D40">
        <v>1</v>
      </c>
      <c r="E40" t="s">
        <v>7</v>
      </c>
      <c r="F40" s="8">
        <v>14929263</v>
      </c>
      <c r="H40" s="3">
        <f>F40/F61*100</f>
        <v>21.663023094241847</v>
      </c>
      <c r="K40" t="s">
        <v>7</v>
      </c>
      <c r="L40" s="4">
        <f>H40%</f>
        <v>0.21663023094241848</v>
      </c>
    </row>
    <row r="41" spans="4:20" hidden="1">
      <c r="D41">
        <v>2</v>
      </c>
      <c r="E41" t="s">
        <v>16</v>
      </c>
      <c r="F41" s="8">
        <v>1338150</v>
      </c>
      <c r="H41" s="3">
        <f>F41/F61*100</f>
        <v>1.9417150299756749</v>
      </c>
      <c r="K41" t="s">
        <v>16</v>
      </c>
      <c r="L41" s="4">
        <f>H41%</f>
        <v>1.9417150299756748E-2</v>
      </c>
    </row>
    <row r="42" spans="4:20" hidden="1">
      <c r="D42">
        <v>3</v>
      </c>
      <c r="E42" t="s">
        <v>8</v>
      </c>
      <c r="F42" s="8">
        <v>4954483</v>
      </c>
      <c r="H42" s="3">
        <f>F42/F61*100</f>
        <v>7.1891746865889257</v>
      </c>
      <c r="K42" t="s">
        <v>8</v>
      </c>
      <c r="L42" s="4">
        <f>H42%</f>
        <v>7.1891746865889256E-2</v>
      </c>
    </row>
    <row r="43" spans="4:20" hidden="1">
      <c r="D43">
        <v>4</v>
      </c>
      <c r="E43" t="s">
        <v>9</v>
      </c>
      <c r="F43" s="10">
        <v>1476097</v>
      </c>
      <c r="H43" s="3">
        <f>F43/F61*100</f>
        <v>2.1418822483294129</v>
      </c>
      <c r="K43" t="s">
        <v>9</v>
      </c>
      <c r="L43" s="4">
        <f t="shared" ref="L43:L60" si="0">H43%</f>
        <v>2.1418822483294127E-2</v>
      </c>
      <c r="R43" s="8"/>
      <c r="T43" s="7"/>
    </row>
    <row r="44" spans="4:20" hidden="1">
      <c r="D44">
        <v>5</v>
      </c>
      <c r="E44" t="s">
        <v>10</v>
      </c>
      <c r="F44" s="10">
        <v>3173135</v>
      </c>
      <c r="H44" s="3">
        <f>F44/F61*100</f>
        <v>4.6043596918446079</v>
      </c>
      <c r="K44" t="s">
        <v>10</v>
      </c>
      <c r="L44" s="4">
        <f t="shared" si="0"/>
        <v>4.6043596918446082E-2</v>
      </c>
      <c r="R44" s="8"/>
      <c r="T44" s="7"/>
    </row>
    <row r="45" spans="4:20" hidden="1">
      <c r="D45">
        <v>6</v>
      </c>
      <c r="E45" t="s">
        <v>11</v>
      </c>
      <c r="F45" s="10">
        <v>6302002</v>
      </c>
      <c r="H45" s="3">
        <f>F45/F61*100</f>
        <v>9.1444845513109598</v>
      </c>
      <c r="K45" t="s">
        <v>11</v>
      </c>
      <c r="L45" s="4">
        <f t="shared" si="0"/>
        <v>9.1444845513109593E-2</v>
      </c>
      <c r="R45" s="8"/>
      <c r="T45" s="7"/>
    </row>
    <row r="46" spans="4:20" hidden="1">
      <c r="D46">
        <v>7</v>
      </c>
      <c r="E46" t="s">
        <v>12</v>
      </c>
      <c r="F46" s="10">
        <v>5683177</v>
      </c>
      <c r="H46" s="3">
        <f>F46/F61*100</f>
        <v>8.2465420161507037</v>
      </c>
      <c r="K46" t="s">
        <v>12</v>
      </c>
      <c r="L46" s="4">
        <f t="shared" si="0"/>
        <v>8.2465420161507041E-2</v>
      </c>
      <c r="R46" s="11"/>
      <c r="T46" s="7"/>
    </row>
    <row r="47" spans="4:20" hidden="1">
      <c r="D47">
        <v>8</v>
      </c>
      <c r="E47" t="s">
        <v>17</v>
      </c>
      <c r="F47" s="8">
        <v>2032692</v>
      </c>
      <c r="H47" s="3">
        <f>F47/F61*100</f>
        <v>2.9495262920534424</v>
      </c>
      <c r="K47" t="s">
        <v>17</v>
      </c>
      <c r="L47" s="4">
        <f t="shared" si="0"/>
        <v>2.9495262920534424E-2</v>
      </c>
      <c r="R47" s="8"/>
      <c r="T47" s="7"/>
    </row>
    <row r="48" spans="4:20" hidden="1">
      <c r="D48">
        <v>9</v>
      </c>
      <c r="E48" t="s">
        <v>18</v>
      </c>
      <c r="F48" s="8">
        <v>16583875</v>
      </c>
      <c r="H48" s="3">
        <f>F48/F61*100</f>
        <v>24.063938529116946</v>
      </c>
      <c r="K48" t="s">
        <v>18</v>
      </c>
      <c r="L48" s="4">
        <f t="shared" si="0"/>
        <v>0.24063938529116946</v>
      </c>
      <c r="R48" s="13"/>
      <c r="T48" s="7"/>
    </row>
    <row r="49" spans="4:20" hidden="1">
      <c r="D49">
        <v>10</v>
      </c>
      <c r="E49" t="s">
        <v>15</v>
      </c>
      <c r="F49" s="8">
        <v>5402823</v>
      </c>
      <c r="H49" s="3">
        <f>F49/F61*100</f>
        <v>7.8397359215321636</v>
      </c>
      <c r="K49" t="s">
        <v>15</v>
      </c>
      <c r="L49" s="4">
        <f t="shared" si="0"/>
        <v>7.8397359215321635E-2</v>
      </c>
      <c r="R49" s="9"/>
      <c r="T49" s="7"/>
    </row>
    <row r="50" spans="4:20" hidden="1">
      <c r="D50">
        <v>11</v>
      </c>
      <c r="E50" t="s">
        <v>1</v>
      </c>
      <c r="F50" s="8">
        <v>141447</v>
      </c>
      <c r="H50" s="3">
        <f>F50/F61*100</f>
        <v>0.20524587366511174</v>
      </c>
      <c r="K50" t="s">
        <v>1</v>
      </c>
      <c r="L50" s="4">
        <f t="shared" si="0"/>
        <v>2.0524587366511173E-3</v>
      </c>
      <c r="R50" s="8"/>
      <c r="T50" s="7"/>
    </row>
    <row r="51" spans="4:20" hidden="1">
      <c r="D51">
        <v>12</v>
      </c>
      <c r="E51" t="s">
        <v>2</v>
      </c>
      <c r="F51" s="8">
        <v>2861616</v>
      </c>
      <c r="H51" s="3">
        <f>F51/F61*100</f>
        <v>4.1523317992892199</v>
      </c>
      <c r="K51" t="s">
        <v>2</v>
      </c>
      <c r="L51" s="4">
        <f t="shared" si="0"/>
        <v>4.1523317992892196E-2</v>
      </c>
      <c r="R51" s="8"/>
      <c r="T51" s="7"/>
    </row>
    <row r="52" spans="4:20" hidden="1">
      <c r="D52">
        <v>13</v>
      </c>
      <c r="E52" t="s">
        <v>3</v>
      </c>
      <c r="F52" s="8">
        <v>31239</v>
      </c>
      <c r="H52" s="3">
        <f>F52/F61*100</f>
        <v>4.532917522057326E-2</v>
      </c>
      <c r="K52" t="s">
        <v>3</v>
      </c>
      <c r="L52" s="4">
        <f t="shared" si="0"/>
        <v>4.5329175220573258E-4</v>
      </c>
      <c r="R52" s="8"/>
      <c r="T52" s="7"/>
    </row>
    <row r="53" spans="4:20" hidden="1">
      <c r="D53">
        <v>14</v>
      </c>
      <c r="E53" t="s">
        <v>4</v>
      </c>
      <c r="F53" s="8">
        <v>1532070</v>
      </c>
      <c r="H53" s="3">
        <f>F53/F61*100</f>
        <v>2.2231015551132769</v>
      </c>
      <c r="K53" t="s">
        <v>4</v>
      </c>
      <c r="L53" s="4">
        <f t="shared" si="0"/>
        <v>2.2231015551132768E-2</v>
      </c>
      <c r="R53" s="8"/>
      <c r="T53" s="7"/>
    </row>
    <row r="54" spans="4:20" hidden="1">
      <c r="D54">
        <v>15</v>
      </c>
      <c r="E54" t="s">
        <v>5</v>
      </c>
      <c r="F54" s="8">
        <v>178676</v>
      </c>
      <c r="H54" s="3">
        <f>F54/F61*100</f>
        <v>0.25926680469000762</v>
      </c>
      <c r="K54" t="s">
        <v>5</v>
      </c>
      <c r="L54" s="4">
        <f t="shared" si="0"/>
        <v>2.5926680469000761E-3</v>
      </c>
      <c r="R54" s="8"/>
      <c r="T54" s="7"/>
    </row>
    <row r="55" spans="4:20" hidden="1">
      <c r="D55">
        <v>16</v>
      </c>
      <c r="E55" t="s">
        <v>19</v>
      </c>
      <c r="F55" s="8">
        <v>535462</v>
      </c>
      <c r="H55" s="3">
        <f>F55/F61*100</f>
        <v>0.77697912295395488</v>
      </c>
      <c r="K55" t="s">
        <v>19</v>
      </c>
      <c r="L55" s="4">
        <f t="shared" si="0"/>
        <v>7.7697912295395487E-3</v>
      </c>
      <c r="R55" s="13"/>
      <c r="T55" s="7"/>
    </row>
    <row r="56" spans="4:20" hidden="1">
      <c r="D56">
        <v>17</v>
      </c>
      <c r="E56" t="s">
        <v>20</v>
      </c>
      <c r="F56" s="8">
        <v>444174</v>
      </c>
      <c r="H56" s="3">
        <f>F56/F61*100</f>
        <v>0.64451618407832856</v>
      </c>
      <c r="K56" t="s">
        <v>20</v>
      </c>
      <c r="L56" s="4">
        <f t="shared" si="0"/>
        <v>6.4451618407832855E-3</v>
      </c>
      <c r="R56" s="12"/>
      <c r="T56" s="7"/>
    </row>
    <row r="57" spans="4:20" hidden="1">
      <c r="D57">
        <v>18</v>
      </c>
      <c r="E57" t="s">
        <v>21</v>
      </c>
      <c r="F57" s="8">
        <f>473139+47772</f>
        <v>520911</v>
      </c>
      <c r="H57" s="3">
        <f>F57/F61*100</f>
        <v>0.75586497625801197</v>
      </c>
      <c r="K57" t="s">
        <v>21</v>
      </c>
      <c r="L57" s="4">
        <f t="shared" si="0"/>
        <v>7.5586497625801195E-3</v>
      </c>
      <c r="R57" s="9"/>
      <c r="T57" s="7"/>
    </row>
    <row r="58" spans="4:20" hidden="1">
      <c r="D58">
        <v>19</v>
      </c>
      <c r="E58" t="s">
        <v>22</v>
      </c>
      <c r="F58" s="8">
        <v>74630</v>
      </c>
      <c r="H58" s="3">
        <f>F58/F61*100</f>
        <v>0.10829144168223637</v>
      </c>
      <c r="K58" t="s">
        <v>22</v>
      </c>
      <c r="L58" s="4">
        <f t="shared" si="0"/>
        <v>1.0829144168223637E-3</v>
      </c>
      <c r="N58" s="14"/>
      <c r="O58" s="14"/>
      <c r="P58" s="14"/>
      <c r="Q58" s="14"/>
      <c r="R58" s="8"/>
      <c r="S58" s="14"/>
      <c r="T58" s="8"/>
    </row>
    <row r="59" spans="4:20" hidden="1">
      <c r="D59">
        <v>20</v>
      </c>
      <c r="E59" t="s">
        <v>23</v>
      </c>
      <c r="F59" s="8">
        <v>525430</v>
      </c>
      <c r="H59" s="3">
        <f>F59/F61*100</f>
        <v>0.76242224578718287</v>
      </c>
      <c r="K59" t="s">
        <v>23</v>
      </c>
      <c r="L59" s="4">
        <f t="shared" si="0"/>
        <v>7.6242224578718289E-3</v>
      </c>
      <c r="N59" s="14"/>
      <c r="O59" s="14"/>
      <c r="P59" s="14"/>
      <c r="Q59" s="14"/>
      <c r="R59" s="8"/>
      <c r="S59" s="14"/>
      <c r="T59" s="8"/>
    </row>
    <row r="60" spans="4:20" hidden="1">
      <c r="D60">
        <v>21</v>
      </c>
      <c r="E60" t="s">
        <v>6</v>
      </c>
      <c r="F60" s="8">
        <v>194528</v>
      </c>
      <c r="H60" s="3">
        <f>F60/F61*100</f>
        <v>0.28226876011740692</v>
      </c>
      <c r="K60" t="s">
        <v>6</v>
      </c>
      <c r="L60" s="4">
        <f t="shared" si="0"/>
        <v>2.8226876011740692E-3</v>
      </c>
      <c r="N60" s="14"/>
      <c r="O60" s="14"/>
      <c r="P60" s="14"/>
      <c r="Q60" s="14"/>
      <c r="R60" s="8"/>
      <c r="S60" s="14"/>
      <c r="T60" s="8"/>
    </row>
    <row r="61" spans="4:20" hidden="1">
      <c r="F61" s="8">
        <f>SUM(F40:F60)</f>
        <v>68915880</v>
      </c>
      <c r="H61" s="3"/>
      <c r="L61" s="4"/>
      <c r="N61" s="14"/>
      <c r="O61" s="14"/>
      <c r="P61" s="14"/>
      <c r="Q61" s="14"/>
      <c r="R61" s="8"/>
      <c r="S61" s="14"/>
      <c r="T61" s="8"/>
    </row>
    <row r="62" spans="4:20" hidden="1">
      <c r="F62" s="1"/>
      <c r="H62" s="3"/>
      <c r="L62" s="4"/>
      <c r="N62" s="14"/>
      <c r="O62" s="14"/>
      <c r="P62" s="14"/>
      <c r="Q62" s="14"/>
      <c r="R62" s="8"/>
      <c r="S62" s="14"/>
      <c r="T62" s="8"/>
    </row>
    <row r="63" spans="4:20">
      <c r="F63" s="1"/>
      <c r="H63" s="3"/>
      <c r="L63" s="4"/>
      <c r="N63" s="14"/>
      <c r="O63" s="14"/>
      <c r="P63" s="14"/>
      <c r="Q63" s="14"/>
      <c r="R63" s="8"/>
      <c r="S63" s="14"/>
      <c r="T63" s="8"/>
    </row>
    <row r="64" spans="4:20">
      <c r="F64" s="1"/>
      <c r="H64" s="3"/>
      <c r="L64" s="4"/>
      <c r="N64" s="14"/>
      <c r="O64" s="14"/>
      <c r="P64" s="14"/>
      <c r="Q64" s="14"/>
      <c r="R64" s="8"/>
      <c r="S64" s="14"/>
      <c r="T64" s="8"/>
    </row>
    <row r="65" spans="7:20">
      <c r="G65" s="2"/>
      <c r="H65" s="3"/>
      <c r="N65" s="14"/>
      <c r="O65" s="14"/>
      <c r="P65" s="14"/>
      <c r="Q65" s="14"/>
      <c r="R65" s="8"/>
      <c r="S65" s="14"/>
      <c r="T65" s="8"/>
    </row>
    <row r="66" spans="7:20">
      <c r="N66" s="14"/>
      <c r="O66" s="14"/>
      <c r="P66" s="14"/>
      <c r="Q66" s="14"/>
      <c r="R66" s="8"/>
      <c r="S66" s="14"/>
      <c r="T66" s="8"/>
    </row>
    <row r="67" spans="7:20">
      <c r="N67" s="14"/>
      <c r="O67" s="14"/>
      <c r="P67" s="14"/>
      <c r="Q67" s="14"/>
      <c r="R67" s="8"/>
      <c r="S67" s="14"/>
      <c r="T67" s="8"/>
    </row>
    <row r="68" spans="7:20">
      <c r="N68" s="14"/>
      <c r="O68" s="14"/>
      <c r="P68" s="14"/>
      <c r="Q68" s="14"/>
      <c r="R68" s="8"/>
      <c r="S68" s="14"/>
      <c r="T68" s="8"/>
    </row>
    <row r="69" spans="7:20">
      <c r="N69" s="14"/>
      <c r="O69" s="14"/>
      <c r="P69" s="14"/>
      <c r="Q69" s="14"/>
      <c r="R69" s="8"/>
      <c r="S69" s="14"/>
      <c r="T69" s="8"/>
    </row>
    <row r="70" spans="7:20">
      <c r="N70" s="14"/>
      <c r="O70" s="14"/>
      <c r="P70" s="14"/>
      <c r="Q70" s="14"/>
      <c r="R70" s="8"/>
      <c r="S70" s="14"/>
      <c r="T70" s="8"/>
    </row>
    <row r="71" spans="7:20">
      <c r="N71" s="14"/>
      <c r="O71" s="14"/>
      <c r="P71" s="14"/>
      <c r="Q71" s="14"/>
      <c r="R71" s="8"/>
      <c r="S71" s="14"/>
      <c r="T71" s="8"/>
    </row>
    <row r="72" spans="7:20">
      <c r="N72" s="14"/>
      <c r="O72" s="14"/>
      <c r="P72" s="14"/>
      <c r="Q72" s="14"/>
      <c r="R72" s="8"/>
      <c r="S72" s="14"/>
      <c r="T72" s="8"/>
    </row>
    <row r="73" spans="7:20">
      <c r="N73" s="14"/>
      <c r="O73" s="14"/>
      <c r="P73" s="14"/>
      <c r="Q73" s="14"/>
      <c r="R73" s="8"/>
      <c r="S73" s="14"/>
      <c r="T73" s="8"/>
    </row>
    <row r="74" spans="7:20">
      <c r="N74" s="14"/>
      <c r="O74" s="14"/>
      <c r="P74" s="14"/>
      <c r="Q74" s="14"/>
      <c r="R74" s="8"/>
      <c r="S74" s="14"/>
      <c r="T74" s="14"/>
    </row>
    <row r="75" spans="7:20">
      <c r="N75" s="14"/>
      <c r="O75" s="14"/>
      <c r="P75" s="14"/>
      <c r="Q75" s="14"/>
      <c r="R75" s="14"/>
      <c r="S75" s="14"/>
      <c r="T75" s="14"/>
    </row>
    <row r="76" spans="7:20">
      <c r="N76" s="14"/>
      <c r="O76" s="14"/>
      <c r="P76" s="14"/>
      <c r="Q76" s="14"/>
      <c r="R76" s="14"/>
      <c r="S76" s="14"/>
      <c r="T76" s="14"/>
    </row>
    <row r="77" spans="7:20">
      <c r="N77" s="14"/>
      <c r="O77" s="14"/>
      <c r="P77" s="14"/>
      <c r="Q77" s="14"/>
      <c r="R77" s="14"/>
      <c r="S77" s="14"/>
      <c r="T77" s="14"/>
    </row>
    <row r="78" spans="7:20">
      <c r="N78" s="14"/>
      <c r="O78" s="14"/>
      <c r="P78" s="14"/>
      <c r="Q78" s="14"/>
      <c r="R78" s="14"/>
      <c r="S78" s="14"/>
      <c r="T78" s="1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Income Chart 2015</vt:lpstr>
      <vt:lpstr>Expenditure Chart 2015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Obutu, Anyona</cp:lastModifiedBy>
  <dcterms:created xsi:type="dcterms:W3CDTF">2014-07-28T18:45:59Z</dcterms:created>
  <dcterms:modified xsi:type="dcterms:W3CDTF">2017-09-15T13:50:35Z</dcterms:modified>
</cp:coreProperties>
</file>